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0" sheetId="3" r:id="rId3"/>
  </sheets>
  <definedNames/>
  <calcPr/>
  <webPublishing/>
</workbook>
</file>

<file path=xl/sharedStrings.xml><?xml version="1.0" encoding="utf-8"?>
<sst xmlns="http://schemas.openxmlformats.org/spreadsheetml/2006/main" count="523" uniqueCount="212">
  <si>
    <t>Firma: Krajská správa a údržba silnic Vysočiny, příspěvková organizace</t>
  </si>
  <si>
    <t>Rekapitulace ceny</t>
  </si>
  <si>
    <t>Stavba: TR 2024 - II/401 Dolní Vilémovice - Lipník (OTSKP)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</si>
  <si>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</si>
  <si>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</si>
  <si>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</si>
  <si>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</si>
  <si>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</si>
  <si>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</si>
  <si>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</si>
  <si>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</si>
  <si>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</si>
  <si>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</si>
  <si>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</si>
  <si>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</si>
  <si>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TR 2024</t>
  </si>
  <si>
    <t>II/401 Dolní Vilémovice - Lipník (OTSKP)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</si>
  <si>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</si>
  <si>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</si>
  <si>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</si>
  <si>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</si>
  <si>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</si>
  <si>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</si>
  <si>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</si>
  <si>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</si>
  <si>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</si>
  <si>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</si>
  <si>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</si>
  <si>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</si>
  <si>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</si>
  <si>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</si>
  <si>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</si>
  <si>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</si>
  <si>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</si>
  <si>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</si>
  <si>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</si>
  <si>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</si>
  <si>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</si>
  <si>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</si>
  <si>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</si>
  <si>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</si>
  <si>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</si>
  <si>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</si>
  <si>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</si>
  <si>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</si>
  <si>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</si>
  <si>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</si>
  <si>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</si>
  <si>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</si>
  <si>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</si>
  <si>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</si>
  <si>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</si>
  <si>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1,0=1,000 [A]</t>
  </si>
  <si>
    <t>TS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</si>
  <si>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</si>
  <si>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</si>
  <si>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</si>
  <si>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</si>
  <si>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Položka zahrnuje:  
- veškeré náklady spojené se zřízením nebo zajištěním objížďky a přístupové cesty  
Položka nezahrnuje:  
- x</t>
  </si>
  <si>
    <t>7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</si>
  <si>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</si>
  <si>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</si>
  <si>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</si>
  <si>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  
- veškeré náklady spojené s objednatelem požadovanými zařízeními  
Položka nezahrnuje:  
- x</t>
  </si>
  <si>
    <t>02911</t>
  </si>
  <si>
    <t>OSTATNÍ POŽADAVKY - GEODETICKÉ ZAMĚŘENÍ</t>
  </si>
  <si>
    <t>KM</t>
  </si>
  <si>
    <t>Pro realizaci stavby</t>
  </si>
  <si>
    <t>2,283=2,283 [A]</t>
  </si>
  <si>
    <t>Položka zahrnuje:  
- veškeré náklady spojené s objednatelem požadovanými pracemi  
Položka nezahrnuje:  
- x</t>
  </si>
  <si>
    <t>Čerpání se souhlasem TDS, vytýčení inženýrských sítí na stavbě</t>
  </si>
  <si>
    <t>02944</t>
  </si>
  <si>
    <t>OSTAT POŽADAVKY - DOKUMENTACE SKUTEČ PROVEDENÍ V DIGIT FORMĚ</t>
  </si>
  <si>
    <t>8</t>
  </si>
  <si>
    <t>02991</t>
  </si>
  <si>
    <t>OSTATNÍ POŽADAVKY - INFORMAČNÍ TABULE</t>
  </si>
  <si>
    <t>KUS</t>
  </si>
  <si>
    <t>Rozměry 2500 x 1750 mm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</si>
  <si>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</si>
  <si>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03100</t>
  </si>
  <si>
    <t>ZAŘÍZENÍ STAVENIŠTĚ - ZŘÍZENÍ, PROVOZ, DEMONTÁŽ</t>
  </si>
  <si>
    <t>Oplocené zařízení staveniště se stavební buňkou - kanceláří a toaleta  
Čerpání se souhlasem TDS</t>
  </si>
  <si>
    <t>Položka zahrnuje:  
 objednatelem povolené náklady na pořízení (event. pronájem), provozování, udržování a likvidaci zhotovitelova zařízení  
Položka nezahrnuje:  
- x</t>
  </si>
  <si>
    <t>SO 100</t>
  </si>
  <si>
    <t>Komunikace</t>
  </si>
  <si>
    <t>014101</t>
  </si>
  <si>
    <t>POPLATKY ZA SKLÁDKU</t>
  </si>
  <si>
    <t>T</t>
  </si>
  <si>
    <t>Zemina a kamenivo ze sanací 2.000,0 kg/m3, zemina z příkopů 1.600,0 kg/m3</t>
  </si>
  <si>
    <t>373,6*2,0=747,200 [A] 
2283,0*2,0*0,55*0,05*1,6=200,904 [B] 
kanalizace - UV: 1,5*3,5*1,2*2=12,600 [C] 
Celkem: A+B+C=960,704 [D]</t>
  </si>
  <si>
    <t>zahrnuje veškeré poplatky provozovateli skládky související s uložením odpadu na skládce.</t>
  </si>
  <si>
    <t>24</t>
  </si>
  <si>
    <t>014111</t>
  </si>
  <si>
    <t>POPLATKY ZA SKLÁDKU TYP S-IO (INERTNÍ ODPAD)</t>
  </si>
  <si>
    <t>M3</t>
  </si>
  <si>
    <t>beton 2500 km/m3. čerpání se souhlasem TDS</t>
  </si>
  <si>
    <t>obruby u vjezdu do obce: 0,25*0,15*1,0*45=1,688 [A] 
lože obrubníků: 0,1*0,25*45,0=1,125 [B] 
výměna obrub: 0,25*0,15*1,0*20,0+0,1*0,25*1,0*20,0=1,250 [C] 
Celkem: A+B+C=4,063 [D]</t>
  </si>
  <si>
    <t>Položka zahrnuje:  
- veškeré poplatky provozovateli skládky související s uložením odpadu na skládce.  
Položka nezahrnuje:  
- x</t>
  </si>
  <si>
    <t>Zemní práce</t>
  </si>
  <si>
    <t>113722</t>
  </si>
  <si>
    <t>FRÉZOVÁNÍ ZPEVNĚNÝCH PLOCH ASFALTOVÝCH, ODVOZ DO 2KM</t>
  </si>
  <si>
    <t>Materiál bude využit na krajnice</t>
  </si>
  <si>
    <t>průtah: 1830,0*0,05=91,500 [A] 
sanace: 934,0*0,1=93,400 [B] 
kanalizace -UV: 1,5*3,5*0,05=0,263 [C] 
Celkem: A+B+C=185,163 [D]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</si>
  <si>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</si>
  <si>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12931</t>
  </si>
  <si>
    <t>ČIŠTĚNÍ PŘÍKOPŮ OD NÁNOSU DO 0,25M3/M</t>
  </si>
  <si>
    <t>M</t>
  </si>
  <si>
    <t>2283,0*2*0,55=2 511,300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</si>
  <si>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</si>
  <si>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11</t>
  </si>
  <si>
    <t>132738</t>
  </si>
  <si>
    <t>HLOUBENÍ RÝH ŠÍŘ DO 2M PAŽ I NEPAŽ TŘ. I, ODVOZ DO 20KM</t>
  </si>
  <si>
    <t>sanace, čerpání se souhlasem TDS</t>
  </si>
  <si>
    <t>sanace: 934,0*0,5=467,000 [A] 
kanalizace - UV: 1,5*3,5*1,2=6,300 [B] 
Celkem: A+B=473,300 [C]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</si>
  <si>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</si>
  <si>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30</t>
  </si>
  <si>
    <t>17481</t>
  </si>
  <si>
    <t>ZÁSYP JAM A RÝH Z NAKUPOVANÝCH MATERIÁLŮ</t>
  </si>
  <si>
    <t>ŠD 0/32</t>
  </si>
  <si>
    <t>0,3*1,5*2,0=0,900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</si>
  <si>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</si>
  <si>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29</t>
  </si>
  <si>
    <t>17581</t>
  </si>
  <si>
    <t>OBSYP POTRUBÍ A OBJEKTŮ Z NAKUPOVANÝCH MATERIÁLŮ</t>
  </si>
  <si>
    <t>potrubí: 0,2*1,5*2,0=0,600 [A] 
UV: (1,5*1,5-0,35*0,35*3,14)*0,5=0,933 [B] 
Celkem: A+B=1,533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</si>
  <si>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</si>
  <si>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Vodorovné konstrukce</t>
  </si>
  <si>
    <t>28</t>
  </si>
  <si>
    <t>45152</t>
  </si>
  <si>
    <t>PODKLADNÍ A VÝPLŇOVÉ VRSTVY Z KAMENIVA DRCENÉHO</t>
  </si>
  <si>
    <t>0,1*1,5*3,5=0,525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</si>
  <si>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</si>
  <si>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12</t>
  </si>
  <si>
    <t>56142I</t>
  </si>
  <si>
    <t>SMĚSI Z KAMENIVA STMELENÉ CEMENTEM  SC C 15/20 TL. DO 100MM</t>
  </si>
  <si>
    <t>M2</t>
  </si>
  <si>
    <t>čerpání se souhlasem TDS</t>
  </si>
  <si>
    <t>sanace: 934,0=934,000 [A] 
kanalizace - UV: 1,5*3,5=5,250 [B] 
Celkem: A+B=939,250 [C]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</si>
  <si>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</si>
  <si>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13</t>
  </si>
  <si>
    <t>56335</t>
  </si>
  <si>
    <t>VOZOVKOVÉ VRSTVY ZE ŠTĚRKODRTI TL. DO 250MM</t>
  </si>
  <si>
    <t>ŠD 0/63 tl. 250 mm 
sanace - UV: 934,0*2=1 868,000 [A] 
kanalizace - UV: 1,5*3,5*2,0=10,500 [B] 
Celkem: A+B=1 878,500 [C]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</si>
  <si>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</si>
  <si>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14</t>
  </si>
  <si>
    <t>56962</t>
  </si>
  <si>
    <t>ZPEVNĚNÍ KRAJNIC Z RECYKLOVANÉHO MATERIÁLU TL DO 100MM</t>
  </si>
  <si>
    <t>2283,0*2,0*0,5*0,55=1 255,650 [A]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</si>
  <si>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</si>
  <si>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15</t>
  </si>
  <si>
    <t>572213</t>
  </si>
  <si>
    <t>SPOJOVACÍ POSTŘIK Z EMULZE DO 0,5KG/M2</t>
  </si>
  <si>
    <t>9580,0+9450,0=19 030,000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</si>
  <si>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</si>
  <si>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16</t>
  </si>
  <si>
    <t>574A44</t>
  </si>
  <si>
    <t>ASFALTOVÝ BETON PRO OBRUSNÉ VRSTVY ACO 11+ TL. 50MM</t>
  </si>
  <si>
    <t>ACO 11+ tl. 50 mm 
9580,0=9 580,000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</si>
  <si>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</si>
  <si>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17</t>
  </si>
  <si>
    <t>574C06</t>
  </si>
  <si>
    <t>ASFALTOVÝ BETON PRO LOŽNÍ VRSTVY ACL 16+, 16S</t>
  </si>
  <si>
    <t>ACL 16+ tl. průměrně 40 mm 
9450,0*0,04=378,000 [A] 
kanalizace - UV: 1,5*3,5*0,05=0,263 [B] 
Celkem: A+B=378,263 [C]</t>
  </si>
  <si>
    <t>18</t>
  </si>
  <si>
    <t>58910</t>
  </si>
  <si>
    <t>VÝPLŇ SPAR ASFALTEM</t>
  </si>
  <si>
    <t>5,0+6,5+25,0+40,0+6,5*3=96,000 [A]</t>
  </si>
  <si>
    <t>Položka zahrnuje:   
- dodávku předepsaného materiálu  
- vyčištění a výplň spar tímto materiálem  
Položka nezahrnuje:  
- x</t>
  </si>
  <si>
    <t>Potrubí</t>
  </si>
  <si>
    <t>27</t>
  </si>
  <si>
    <t>87434</t>
  </si>
  <si>
    <t>POTRUBÍ Z TRUB PLASTOVÝCH ODPADNÍCH DN DO 200MM</t>
  </si>
  <si>
    <t>4,0=4,000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</si>
  <si>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</si>
  <si>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26</t>
  </si>
  <si>
    <t>89712</t>
  </si>
  <si>
    <t>VPUSŤ KANALIZAČNÍ ULIČNÍ KOMPLETNÍ Z BETONOVÝCH DÍLCŮ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</si>
  <si>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</si>
  <si>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Ostatní konstrukce a práce</t>
  </si>
  <si>
    <t>19</t>
  </si>
  <si>
    <t>93808</t>
  </si>
  <si>
    <t>OČIŠTĚNÍ VOZOVEK ZAMETENÍM</t>
  </si>
  <si>
    <t>9580,0-934,0=8 646,000 [A]</t>
  </si>
  <si>
    <t>Položka zahrnuje:  
- očištění předepsaným způsobem  
- odklizení vzniklého odpadu  
Položka nezahrnuje:  
- x</t>
  </si>
  <si>
    <t>91</t>
  </si>
  <si>
    <t>Doplňující konstrukce a práce</t>
  </si>
  <si>
    <t>20</t>
  </si>
  <si>
    <t>915111</t>
  </si>
  <si>
    <t>VODOROVNÉ DOPRAVNÍ ZNAČENÍ BARVOU HLADKÉ - DODÁVKA A POKLÁDKA</t>
  </si>
  <si>
    <t>3832*0,125=479,000 [A]</t>
  </si>
  <si>
    <t>Položka zahrnuje:  
- dodání a pokládku nátěrového materiálu  
- předznačení a reflexní úpravu  
Položka nezahrnuje:  
- x  
Způsob měření:  
- měří se pouze natíraná plocha</t>
  </si>
  <si>
    <t>23</t>
  </si>
  <si>
    <t>917224</t>
  </si>
  <si>
    <t>SILNIČNÍ A CHODNÍKOVÉ OBRUBY Z BETONOVÝCH OBRUBNÍKŮ ŠÍŘ 150MM</t>
  </si>
  <si>
    <t>oprava výměnou: 20,0=20,000 [A]</t>
  </si>
  <si>
    <t>Položka zahrnuje:  
- dodání a pokládku betonových obrubníků o rozměrech předepsaných zadávací dokumentací  
- betonové lože i boční betonovou opěrku  
Položka nezahrnuje:  
- x</t>
  </si>
  <si>
    <t>21</t>
  </si>
  <si>
    <t>919111</t>
  </si>
  <si>
    <t>ŘEZÁNÍ ASFALTOVÉHO KRYTU VOZOVEK TL DO 50MM</t>
  </si>
  <si>
    <t>čerpání se souhklasem TDS</t>
  </si>
  <si>
    <t>96,0=96,000 [A]</t>
  </si>
  <si>
    <t>položka zahrnuje řezání vozovkové vrstvy v předepsané tloušťce, včetně spotřeby vody</t>
  </si>
  <si>
    <t>96</t>
  </si>
  <si>
    <t>Bourání konstrukcí</t>
  </si>
  <si>
    <t>25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</si>
  <si>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</si>
  <si>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</si>
  <si>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</si>
  <si>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</si>
  <si>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967158</t>
  </si>
  <si>
    <t>VYBOURÁNÍ ČÁSTÍ KONSTRUKCÍ BETON S ODVOZEM DO 20KM</t>
  </si>
  <si>
    <t>Položka zahrnuje:  
- veškerou manipulaci s vybouranou sutí a hmotami včetně uložení na skládku,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</si>
</sst>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100'!I3</f>
      </c>
      <c s="21">
        <f>'SO 100'!O2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51">
      <c r="A12" t="s">
        <v>53</v>
      </c>
      <c r="E12" s="35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57</v>
      </c>
    </row>
    <row r="15" spans="1:5" ht="12.75">
      <c r="A15" s="36" t="s">
        <v>51</v>
      </c>
      <c r="E15" s="37" t="s">
        <v>52</v>
      </c>
    </row>
    <row r="16" spans="1:5" ht="51">
      <c r="A16" t="s">
        <v>53</v>
      </c>
      <c r="E16" s="35" t="s">
        <v>58</v>
      </c>
    </row>
    <row r="17" spans="1:16" ht="12.75">
      <c r="A17" s="25" t="s">
        <v>45</v>
      </c>
      <c s="29" t="s">
        <v>59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50</v>
      </c>
      <c r="E18" s="35" t="s">
        <v>62</v>
      </c>
    </row>
    <row r="19" spans="1:5" ht="12.75">
      <c r="A19" s="36" t="s">
        <v>51</v>
      </c>
      <c r="E19" s="37" t="s">
        <v>52</v>
      </c>
    </row>
    <row r="20" spans="1:5" ht="51">
      <c r="A20" t="s">
        <v>53</v>
      </c>
      <c r="E20" s="35" t="s">
        <v>63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66</v>
      </c>
      <c s="32">
        <v>2.283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67</v>
      </c>
    </row>
    <row r="23" spans="1:5" ht="12.75">
      <c r="A23" s="36" t="s">
        <v>51</v>
      </c>
      <c r="E23" s="37" t="s">
        <v>68</v>
      </c>
    </row>
    <row r="24" spans="1:5" ht="51">
      <c r="A24" t="s">
        <v>53</v>
      </c>
      <c r="E24" s="35" t="s">
        <v>69</v>
      </c>
    </row>
    <row r="25" spans="1:16" ht="12.75">
      <c r="A25" s="25" t="s">
        <v>45</v>
      </c>
      <c s="29" t="s">
        <v>42</v>
      </c>
      <c s="29" t="s">
        <v>64</v>
      </c>
      <c s="25" t="s">
        <v>29</v>
      </c>
      <c s="30" t="s">
        <v>65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70</v>
      </c>
    </row>
    <row r="27" spans="1:5" ht="12.75">
      <c r="A27" s="36" t="s">
        <v>51</v>
      </c>
      <c r="E27" s="37" t="s">
        <v>52</v>
      </c>
    </row>
    <row r="28" spans="1:5" ht="51">
      <c r="A28" t="s">
        <v>53</v>
      </c>
      <c r="E28" s="35" t="s">
        <v>69</v>
      </c>
    </row>
    <row r="29" spans="1:16" ht="12.75">
      <c r="A29" s="25" t="s">
        <v>45</v>
      </c>
      <c s="29" t="s">
        <v>35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52</v>
      </c>
    </row>
    <row r="32" spans="1:5" ht="51">
      <c r="A32" t="s">
        <v>53</v>
      </c>
      <c r="E32" s="35" t="s">
        <v>69</v>
      </c>
    </row>
    <row r="33" spans="1:16" ht="12.7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76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77</v>
      </c>
    </row>
    <row r="35" spans="1:5" ht="12.75">
      <c r="A35" s="36" t="s">
        <v>51</v>
      </c>
      <c r="E35" s="37" t="s">
        <v>52</v>
      </c>
    </row>
    <row r="36" spans="1:5" ht="114.75">
      <c r="A36" t="s">
        <v>53</v>
      </c>
      <c r="E36" s="35" t="s">
        <v>78</v>
      </c>
    </row>
    <row r="37" spans="1:16" ht="12.75">
      <c r="A37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81</v>
      </c>
    </row>
    <row r="39" spans="1:5" ht="12.75">
      <c r="A39" s="36" t="s">
        <v>51</v>
      </c>
      <c r="E39" s="37" t="s">
        <v>52</v>
      </c>
    </row>
    <row r="40" spans="1:5" ht="63.75">
      <c r="A40" t="s">
        <v>53</v>
      </c>
      <c r="E40" s="35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0+O8+O17+O38+O43+O72+O81+O86+O99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0+I8+I17+I38+I43+I72+I81+I86+I99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</v>
      </c>
      <c s="6"/>
      <c s="18" t="s">
        <v>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73</v>
      </c>
      <c s="29" t="s">
        <v>85</v>
      </c>
      <c s="25" t="s">
        <v>47</v>
      </c>
      <c s="30" t="s">
        <v>86</v>
      </c>
      <c s="31" t="s">
        <v>87</v>
      </c>
      <c s="32">
        <v>960.704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88</v>
      </c>
    </row>
    <row r="11" spans="1:5" ht="51">
      <c r="A11" s="36" t="s">
        <v>51</v>
      </c>
      <c r="E11" s="37" t="s">
        <v>89</v>
      </c>
    </row>
    <row r="12" spans="1:5" ht="25.5">
      <c r="A12" t="s">
        <v>53</v>
      </c>
      <c r="E12" s="35" t="s">
        <v>90</v>
      </c>
    </row>
    <row r="13" spans="1:16" ht="12.75">
      <c r="A13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94</v>
      </c>
      <c s="32">
        <v>4.063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95</v>
      </c>
    </row>
    <row r="15" spans="1:5" ht="51">
      <c r="A15" s="36" t="s">
        <v>51</v>
      </c>
      <c r="E15" s="37" t="s">
        <v>96</v>
      </c>
    </row>
    <row r="16" spans="1:5" ht="51">
      <c r="A16" t="s">
        <v>53</v>
      </c>
      <c r="E16" s="35" t="s">
        <v>97</v>
      </c>
    </row>
    <row r="17" spans="1:18" ht="12.75" customHeight="1">
      <c r="A17" s="6" t="s">
        <v>43</v>
      </c>
      <c s="6"/>
      <c s="40" t="s">
        <v>29</v>
      </c>
      <c s="6"/>
      <c s="27" t="s">
        <v>98</v>
      </c>
      <c s="6"/>
      <c s="6"/>
      <c s="6"/>
      <c s="41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45</v>
      </c>
      <c s="29" t="s">
        <v>40</v>
      </c>
      <c s="29" t="s">
        <v>99</v>
      </c>
      <c s="25" t="s">
        <v>47</v>
      </c>
      <c s="30" t="s">
        <v>100</v>
      </c>
      <c s="31" t="s">
        <v>94</v>
      </c>
      <c s="32">
        <v>185.163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101</v>
      </c>
    </row>
    <row r="20" spans="1:5" ht="51">
      <c r="A20" s="36" t="s">
        <v>51</v>
      </c>
      <c r="E20" s="37" t="s">
        <v>102</v>
      </c>
    </row>
    <row r="21" spans="1:5" ht="89.25">
      <c r="A21" t="s">
        <v>53</v>
      </c>
      <c r="E21" s="35" t="s">
        <v>103</v>
      </c>
    </row>
    <row r="22" spans="1:16" ht="12.75">
      <c r="A22" s="25" t="s">
        <v>45</v>
      </c>
      <c s="29" t="s">
        <v>42</v>
      </c>
      <c s="29" t="s">
        <v>104</v>
      </c>
      <c s="25" t="s">
        <v>47</v>
      </c>
      <c s="30" t="s">
        <v>105</v>
      </c>
      <c s="31" t="s">
        <v>106</v>
      </c>
      <c s="32">
        <v>2511.3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107</v>
      </c>
    </row>
    <row r="25" spans="1:5" ht="89.25">
      <c r="A25" t="s">
        <v>53</v>
      </c>
      <c r="E25" s="35" t="s">
        <v>108</v>
      </c>
    </row>
    <row r="26" spans="1:16" ht="12.75">
      <c r="A26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94</v>
      </c>
      <c s="32">
        <v>473.3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112</v>
      </c>
    </row>
    <row r="28" spans="1:5" ht="38.25">
      <c r="A28" s="36" t="s">
        <v>51</v>
      </c>
      <c r="E28" s="37" t="s">
        <v>113</v>
      </c>
    </row>
    <row r="29" spans="1:5" ht="344.25">
      <c r="A29" t="s">
        <v>53</v>
      </c>
      <c r="E29" s="35" t="s">
        <v>114</v>
      </c>
    </row>
    <row r="30" spans="1:16" ht="12.75">
      <c r="A30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94</v>
      </c>
      <c s="32">
        <v>0.9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118</v>
      </c>
    </row>
    <row r="32" spans="1:5" ht="12.75">
      <c r="A32" s="36" t="s">
        <v>51</v>
      </c>
      <c r="E32" s="37" t="s">
        <v>119</v>
      </c>
    </row>
    <row r="33" spans="1:5" ht="255">
      <c r="A33" t="s">
        <v>53</v>
      </c>
      <c r="E33" s="35" t="s">
        <v>120</v>
      </c>
    </row>
    <row r="34" spans="1:16" ht="12.75">
      <c r="A34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94</v>
      </c>
      <c s="32">
        <v>1.533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124</v>
      </c>
    </row>
    <row r="37" spans="1:5" ht="331.5">
      <c r="A37" t="s">
        <v>53</v>
      </c>
      <c r="E37" s="35" t="s">
        <v>125</v>
      </c>
    </row>
    <row r="38" spans="1:18" ht="12.75" customHeight="1">
      <c r="A38" s="6" t="s">
        <v>43</v>
      </c>
      <c s="6"/>
      <c s="40" t="s">
        <v>33</v>
      </c>
      <c s="6"/>
      <c s="27" t="s">
        <v>126</v>
      </c>
      <c s="6"/>
      <c s="6"/>
      <c s="6"/>
      <c s="41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94</v>
      </c>
      <c s="32">
        <v>0.525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51</v>
      </c>
      <c r="E41" s="37" t="s">
        <v>130</v>
      </c>
    </row>
    <row r="42" spans="1:5" ht="76.5">
      <c r="A42" t="s">
        <v>53</v>
      </c>
      <c r="E42" s="35" t="s">
        <v>131</v>
      </c>
    </row>
    <row r="43" spans="1:18" ht="12.75" customHeight="1">
      <c r="A43" s="6" t="s">
        <v>43</v>
      </c>
      <c s="6"/>
      <c s="40" t="s">
        <v>35</v>
      </c>
      <c s="6"/>
      <c s="27" t="s">
        <v>84</v>
      </c>
      <c s="6"/>
      <c s="6"/>
      <c s="6"/>
      <c s="41">
        <f>0+Q43</f>
      </c>
      <c r="O43">
        <f>0+R43</f>
      </c>
      <c r="Q43">
        <f>0+I44+I48+I52+I56+I60+I64+I68</f>
      </c>
      <c>
        <f>0+O44+O48+O52+O56+O60+O64+O68</f>
      </c>
    </row>
    <row r="44" spans="1:16" ht="12.75">
      <c r="A4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135</v>
      </c>
      <c s="32">
        <v>939.25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136</v>
      </c>
    </row>
    <row r="46" spans="1:5" ht="38.25">
      <c r="A46" s="36" t="s">
        <v>51</v>
      </c>
      <c r="E46" s="37" t="s">
        <v>137</v>
      </c>
    </row>
    <row r="47" spans="1:5" ht="140.25">
      <c r="A47" t="s">
        <v>53</v>
      </c>
      <c r="E47" s="35" t="s">
        <v>138</v>
      </c>
    </row>
    <row r="48" spans="1:16" ht="12.75">
      <c r="A48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135</v>
      </c>
      <c s="32">
        <v>1878.5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136</v>
      </c>
    </row>
    <row r="50" spans="1:5" ht="51">
      <c r="A50" s="36" t="s">
        <v>51</v>
      </c>
      <c r="E50" s="37" t="s">
        <v>142</v>
      </c>
    </row>
    <row r="51" spans="1:5" ht="76.5">
      <c r="A51" t="s">
        <v>53</v>
      </c>
      <c r="E51" s="35" t="s">
        <v>143</v>
      </c>
    </row>
    <row r="52" spans="1:16" ht="12.75">
      <c r="A52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135</v>
      </c>
      <c s="32">
        <v>1255.65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6" t="s">
        <v>51</v>
      </c>
      <c r="E54" s="37" t="s">
        <v>147</v>
      </c>
    </row>
    <row r="55" spans="1:5" ht="102">
      <c r="A55" t="s">
        <v>53</v>
      </c>
      <c r="E55" s="35" t="s">
        <v>148</v>
      </c>
    </row>
    <row r="56" spans="1:16" ht="12.75">
      <c r="A56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135</v>
      </c>
      <c s="32">
        <v>19030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51</v>
      </c>
      <c r="E58" s="37" t="s">
        <v>152</v>
      </c>
    </row>
    <row r="59" spans="1:5" ht="89.25">
      <c r="A59" t="s">
        <v>53</v>
      </c>
      <c r="E59" s="35" t="s">
        <v>153</v>
      </c>
    </row>
    <row r="60" spans="1:16" ht="12.75">
      <c r="A60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135</v>
      </c>
      <c s="32">
        <v>9580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25.5">
      <c r="A62" s="36" t="s">
        <v>51</v>
      </c>
      <c r="E62" s="37" t="s">
        <v>157</v>
      </c>
    </row>
    <row r="63" spans="1:5" ht="165.75">
      <c r="A63" t="s">
        <v>53</v>
      </c>
      <c r="E63" s="35" t="s">
        <v>158</v>
      </c>
    </row>
    <row r="64" spans="1:16" ht="12.75">
      <c r="A64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94</v>
      </c>
      <c s="32">
        <v>378.263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51">
      <c r="A66" s="36" t="s">
        <v>51</v>
      </c>
      <c r="E66" s="37" t="s">
        <v>162</v>
      </c>
    </row>
    <row r="67" spans="1:5" ht="165.75">
      <c r="A67" t="s">
        <v>53</v>
      </c>
      <c r="E67" s="35" t="s">
        <v>158</v>
      </c>
    </row>
    <row r="68" spans="1:16" ht="12.75">
      <c r="A68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106</v>
      </c>
      <c s="32">
        <v>96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136</v>
      </c>
    </row>
    <row r="70" spans="1:5" ht="12.75">
      <c r="A70" s="36" t="s">
        <v>51</v>
      </c>
      <c r="E70" s="37" t="s">
        <v>166</v>
      </c>
    </row>
    <row r="71" spans="1:5" ht="63.75">
      <c r="A71" t="s">
        <v>53</v>
      </c>
      <c r="E71" s="35" t="s">
        <v>167</v>
      </c>
    </row>
    <row r="72" spans="1:18" ht="12.75" customHeight="1">
      <c r="A72" s="6" t="s">
        <v>43</v>
      </c>
      <c s="6"/>
      <c s="40" t="s">
        <v>73</v>
      </c>
      <c s="6"/>
      <c s="27" t="s">
        <v>168</v>
      </c>
      <c s="6"/>
      <c s="6"/>
      <c s="6"/>
      <c s="41">
        <f>0+Q72</f>
      </c>
      <c r="O72">
        <f>0+R72</f>
      </c>
      <c r="Q72">
        <f>0+I73+I77</f>
      </c>
      <c>
        <f>0+O73+O77</f>
      </c>
    </row>
    <row r="73" spans="1:16" ht="12.75">
      <c r="A73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106</v>
      </c>
      <c s="32">
        <v>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51</v>
      </c>
      <c r="E75" s="37" t="s">
        <v>172</v>
      </c>
    </row>
    <row r="76" spans="1:5" ht="255">
      <c r="A76" t="s">
        <v>53</v>
      </c>
      <c r="E76" s="35" t="s">
        <v>173</v>
      </c>
    </row>
    <row r="77" spans="1:16" ht="12.75">
      <c r="A77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76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12.75">
      <c r="A79" s="36" t="s">
        <v>51</v>
      </c>
      <c r="E79" s="37" t="s">
        <v>52</v>
      </c>
    </row>
    <row r="80" spans="1:5" ht="102">
      <c r="A80" t="s">
        <v>53</v>
      </c>
      <c r="E80" s="35" t="s">
        <v>177</v>
      </c>
    </row>
    <row r="81" spans="1:18" ht="12.75" customHeight="1">
      <c r="A81" s="6" t="s">
        <v>43</v>
      </c>
      <c s="6"/>
      <c s="40" t="s">
        <v>40</v>
      </c>
      <c s="6"/>
      <c s="27" t="s">
        <v>178</v>
      </c>
      <c s="6"/>
      <c s="6"/>
      <c s="6"/>
      <c s="41">
        <f>0+Q81</f>
      </c>
      <c r="O81">
        <f>0+R81</f>
      </c>
      <c r="Q81">
        <f>0+I82</f>
      </c>
      <c>
        <f>0+O82</f>
      </c>
    </row>
    <row r="82" spans="1:16" ht="12.75">
      <c r="A82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135</v>
      </c>
      <c s="32">
        <v>8646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182</v>
      </c>
    </row>
    <row r="85" spans="1:5" ht="63.75">
      <c r="A85" t="s">
        <v>53</v>
      </c>
      <c r="E85" s="35" t="s">
        <v>183</v>
      </c>
    </row>
    <row r="86" spans="1:18" ht="12.75" customHeight="1">
      <c r="A86" s="6" t="s">
        <v>43</v>
      </c>
      <c s="6"/>
      <c s="40" t="s">
        <v>184</v>
      </c>
      <c s="6"/>
      <c s="27" t="s">
        <v>185</v>
      </c>
      <c s="6"/>
      <c s="6"/>
      <c s="6"/>
      <c s="41">
        <f>0+Q86</f>
      </c>
      <c r="O86">
        <f>0+R86</f>
      </c>
      <c r="Q86">
        <f>0+I87+I91+I95</f>
      </c>
      <c>
        <f>0+O87+O91+O95</f>
      </c>
    </row>
    <row r="87" spans="1:16" ht="25.5">
      <c r="A87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135</v>
      </c>
      <c s="32">
        <v>479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2.75">
      <c r="A89" s="36" t="s">
        <v>51</v>
      </c>
      <c r="E89" s="37" t="s">
        <v>189</v>
      </c>
    </row>
    <row r="90" spans="1:5" ht="89.25">
      <c r="A90" t="s">
        <v>53</v>
      </c>
      <c r="E90" s="35" t="s">
        <v>190</v>
      </c>
    </row>
    <row r="91" spans="1:16" ht="12.75">
      <c r="A91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106</v>
      </c>
      <c s="32">
        <v>20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6" t="s">
        <v>51</v>
      </c>
      <c r="E93" s="37" t="s">
        <v>194</v>
      </c>
    </row>
    <row r="94" spans="1:5" ht="76.5">
      <c r="A94" t="s">
        <v>53</v>
      </c>
      <c r="E94" s="35" t="s">
        <v>195</v>
      </c>
    </row>
    <row r="95" spans="1:16" ht="12.75">
      <c r="A95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106</v>
      </c>
      <c s="32">
        <v>96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199</v>
      </c>
    </row>
    <row r="97" spans="1:5" ht="12.75">
      <c r="A97" s="36" t="s">
        <v>51</v>
      </c>
      <c r="E97" s="37" t="s">
        <v>200</v>
      </c>
    </row>
    <row r="98" spans="1:5" ht="25.5">
      <c r="A98" t="s">
        <v>53</v>
      </c>
      <c r="E98" s="35" t="s">
        <v>201</v>
      </c>
    </row>
    <row r="99" spans="1:18" ht="12.75" customHeight="1">
      <c r="A99" s="6" t="s">
        <v>43</v>
      </c>
      <c s="6"/>
      <c s="40" t="s">
        <v>202</v>
      </c>
      <c s="6"/>
      <c s="27" t="s">
        <v>203</v>
      </c>
      <c s="6"/>
      <c s="6"/>
      <c s="6"/>
      <c s="41">
        <f>0+Q99</f>
      </c>
      <c r="O99">
        <f>0+R99</f>
      </c>
      <c r="Q99">
        <f>0+I100+I104</f>
      </c>
      <c>
        <f>0+O100+O104</f>
      </c>
    </row>
    <row r="100" spans="1:16" ht="12.75">
      <c r="A100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76</v>
      </c>
      <c s="32">
        <v>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2.75">
      <c r="A102" s="36" t="s">
        <v>51</v>
      </c>
      <c r="E102" s="37" t="s">
        <v>52</v>
      </c>
    </row>
    <row r="103" spans="1:5" ht="102">
      <c r="A103" t="s">
        <v>53</v>
      </c>
      <c r="E103" s="35" t="s">
        <v>207</v>
      </c>
    </row>
    <row r="104" spans="1:16" ht="12.75">
      <c r="A104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94</v>
      </c>
      <c s="32">
        <v>4.063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136</v>
      </c>
    </row>
    <row r="106" spans="1:5" ht="51">
      <c r="A106" s="36" t="s">
        <v>51</v>
      </c>
      <c r="E106" s="37" t="s">
        <v>96</v>
      </c>
    </row>
    <row r="107" spans="1:5" ht="89.25">
      <c r="A107" t="s">
        <v>53</v>
      </c>
      <c r="E107" s="35" t="s">
        <v>211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